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quitectura\Escritorio\OBRAS CORMUDESI\7.-PROYECTOS EN CURSO\32.-SALUD\2.-CESFAM VIDELA\23.-ACCESO NORTE IMAGENOLOGIA - LICITAR\2.-SEGUNDO LLAMADO\1.-ANTECEDENTES LICITACION\"/>
    </mc:Choice>
  </mc:AlternateContent>
  <xr:revisionPtr revIDLastSave="0" documentId="13_ncr:1_{FDC8137F-E22D-4104-B512-205FAAABEB8C}" xr6:coauthVersionLast="47" xr6:coauthVersionMax="47" xr10:uidLastSave="{00000000-0000-0000-0000-000000000000}"/>
  <bookViews>
    <workbookView xWindow="3495" yWindow="1410" windowWidth="16470" windowHeight="14190" xr2:uid="{00000000-000D-0000-FFFF-FFFF00000000}"/>
  </bookViews>
  <sheets>
    <sheet name="ITEMIZADO OFICIAL 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" l="1"/>
  <c r="G23" i="4" s="1"/>
  <c r="G35" i="4"/>
  <c r="G42" i="4"/>
  <c r="G54" i="4"/>
  <c r="G26" i="4"/>
  <c r="G27" i="4"/>
  <c r="G28" i="4"/>
  <c r="G29" i="4"/>
  <c r="G30" i="4"/>
  <c r="G31" i="4"/>
  <c r="G32" i="4"/>
  <c r="G33" i="4"/>
  <c r="G34" i="4"/>
  <c r="G36" i="4"/>
  <c r="G39" i="4"/>
  <c r="G40" i="4"/>
  <c r="G41" i="4"/>
  <c r="G43" i="4"/>
  <c r="G44" i="4"/>
  <c r="G45" i="4"/>
  <c r="G49" i="4"/>
  <c r="G50" i="4"/>
  <c r="G51" i="4"/>
  <c r="G52" i="4"/>
  <c r="G53" i="4"/>
  <c r="G48" i="4"/>
  <c r="G25" i="4"/>
  <c r="E37" i="4"/>
  <c r="G37" i="4" s="1"/>
  <c r="E38" i="4"/>
  <c r="G38" i="4" s="1"/>
  <c r="G58" i="4"/>
  <c r="G62" i="4"/>
  <c r="G61" i="4"/>
  <c r="G60" i="4"/>
  <c r="G59" i="4"/>
  <c r="G57" i="4"/>
  <c r="G46" i="4" l="1"/>
  <c r="G55" i="4"/>
  <c r="G21" i="4"/>
  <c r="G20" i="4"/>
  <c r="G19" i="4"/>
  <c r="G18" i="4"/>
  <c r="G17" i="4"/>
  <c r="G66" i="4" l="1"/>
  <c r="G67" i="4" s="1"/>
  <c r="G63" i="4"/>
  <c r="G64" i="4" s="1"/>
  <c r="G68" i="4" l="1"/>
  <c r="G69" i="4" s="1"/>
  <c r="G70" i="4" l="1"/>
  <c r="G71" i="4" s="1"/>
  <c r="G72" i="4" s="1"/>
  <c r="G73" i="4" s="1"/>
</calcChain>
</file>

<file path=xl/sharedStrings.xml><?xml version="1.0" encoding="utf-8"?>
<sst xmlns="http://schemas.openxmlformats.org/spreadsheetml/2006/main" count="169" uniqueCount="119">
  <si>
    <t>PROPUESTA:</t>
  </si>
  <si>
    <t>PROYECTO:</t>
  </si>
  <si>
    <t>UBICACIÓN:</t>
  </si>
  <si>
    <t>FECHA:</t>
  </si>
  <si>
    <t>DURACION :</t>
  </si>
  <si>
    <t>ITEM</t>
  </si>
  <si>
    <t>UN</t>
  </si>
  <si>
    <t>CANTIDAD</t>
  </si>
  <si>
    <t>P. UNITARIO</t>
  </si>
  <si>
    <t>TOTAL</t>
  </si>
  <si>
    <t>1.0</t>
  </si>
  <si>
    <t>1.1</t>
  </si>
  <si>
    <t>1.2</t>
  </si>
  <si>
    <t>2.0</t>
  </si>
  <si>
    <t>2.1</t>
  </si>
  <si>
    <t>SUB TOTAL NETO</t>
  </si>
  <si>
    <t>TOTAL NETO</t>
  </si>
  <si>
    <t>I.V.A.</t>
  </si>
  <si>
    <t>TOTAL CON I.V.A.</t>
  </si>
  <si>
    <t>G.G</t>
  </si>
  <si>
    <t>UTL</t>
  </si>
  <si>
    <t xml:space="preserve">           _______________________________________</t>
  </si>
  <si>
    <t>2.2</t>
  </si>
  <si>
    <t>2.3</t>
  </si>
  <si>
    <t>2.4</t>
  </si>
  <si>
    <t>M2</t>
  </si>
  <si>
    <t>ML</t>
  </si>
  <si>
    <t>1.3</t>
  </si>
  <si>
    <t>1.4</t>
  </si>
  <si>
    <t>1.5</t>
  </si>
  <si>
    <t>2.5</t>
  </si>
  <si>
    <t>2.6</t>
  </si>
  <si>
    <t>2.7</t>
  </si>
  <si>
    <t>2.8</t>
  </si>
  <si>
    <t>3.1</t>
  </si>
  <si>
    <t>3.0</t>
  </si>
  <si>
    <t xml:space="preserve">ASEO Y ENTREGA DE LA OBRA </t>
  </si>
  <si>
    <t xml:space="preserve">ASEO Y RETIRO DE ESCOMBROS </t>
  </si>
  <si>
    <t>GL</t>
  </si>
  <si>
    <t xml:space="preserve">MOLDAJES </t>
  </si>
  <si>
    <t>EXCAVACIONES</t>
  </si>
  <si>
    <t xml:space="preserve">BASE ESTABILIZADO COMPACTADO E=0,10 CM </t>
  </si>
  <si>
    <t>HORMIGÓN H- 25 E=10 CM (INCLUYE POLIETILENO Y MALLA ACMA C-92)</t>
  </si>
  <si>
    <t xml:space="preserve">DESCIMBRES </t>
  </si>
  <si>
    <t>M3</t>
  </si>
  <si>
    <t>INTERRUPTOR DIFERENCIAL 25 A</t>
  </si>
  <si>
    <t>INTERRUPTOR AUTOMÁTICO 16 A</t>
  </si>
  <si>
    <t>INTERRUPTORES 9/12</t>
  </si>
  <si>
    <t xml:space="preserve">CABLE CU EVA 2.5 MM2 LIBRE DE HALOGENO </t>
  </si>
  <si>
    <t>DUCTO EMT 3/4"</t>
  </si>
  <si>
    <t xml:space="preserve">CAJA DE DERIVACIONES </t>
  </si>
  <si>
    <t>2.9</t>
  </si>
  <si>
    <t>2.10</t>
  </si>
  <si>
    <t>2.11</t>
  </si>
  <si>
    <t xml:space="preserve">DESCRIPCION </t>
  </si>
  <si>
    <t>PAVIMENTOS AREA 01 AREA 02</t>
  </si>
  <si>
    <t xml:space="preserve">LIJADO DE REJA EXISTENTE </t>
  </si>
  <si>
    <t xml:space="preserve"> </t>
  </si>
  <si>
    <t xml:space="preserve">RETIRO DE REJA EXISTENTE </t>
  </si>
  <si>
    <t>PERFIL 40X40X3 MM</t>
  </si>
  <si>
    <t>PERFIL 20X20X3 MM</t>
  </si>
  <si>
    <t>PERFIL 50X50X3 MM</t>
  </si>
  <si>
    <t xml:space="preserve">POLMELES </t>
  </si>
  <si>
    <t xml:space="preserve">CERROJO CARCELERO </t>
  </si>
  <si>
    <t xml:space="preserve">PERNOS DE ANCLAJE </t>
  </si>
  <si>
    <t>FANCHE DE FUNDACION 500X500X10MM</t>
  </si>
  <si>
    <t xml:space="preserve">UN </t>
  </si>
  <si>
    <t xml:space="preserve">PILAR ACERO 300x4 mm </t>
  </si>
  <si>
    <t>DEMOLICION DE MURO EXISTENTE 0.40X0.65</t>
  </si>
  <si>
    <t>ENFIERRADURA FE ∅ 12 MM</t>
  </si>
  <si>
    <t>ENFIERRADURA FE ∅ 10 MM DIST 0.20 CM</t>
  </si>
  <si>
    <t>HORMIGÓN G-25</t>
  </si>
  <si>
    <t>2.12</t>
  </si>
  <si>
    <t>2.14</t>
  </si>
  <si>
    <t>2.15</t>
  </si>
  <si>
    <t>2.16</t>
  </si>
  <si>
    <t>2.17</t>
  </si>
  <si>
    <t>2.18</t>
  </si>
  <si>
    <t>2.19</t>
  </si>
  <si>
    <t>2.20</t>
  </si>
  <si>
    <t>2.21</t>
  </si>
  <si>
    <t>PILAR 100X100X3MM</t>
  </si>
  <si>
    <t>PERFIL U 2X3X0.85 MM</t>
  </si>
  <si>
    <t>PERFIL C 2X3X0.85 MM</t>
  </si>
  <si>
    <t>ALUCOBOND</t>
  </si>
  <si>
    <t>PLANCHA OSB 11</t>
  </si>
  <si>
    <t xml:space="preserve">INSTALACION ELECTRICA </t>
  </si>
  <si>
    <t xml:space="preserve">INSTALACION SPOTS LED 10 W </t>
  </si>
  <si>
    <t>3.2</t>
  </si>
  <si>
    <t>3.3</t>
  </si>
  <si>
    <t>3.4</t>
  </si>
  <si>
    <t>3.5</t>
  </si>
  <si>
    <t>3.6</t>
  </si>
  <si>
    <t>4.0</t>
  </si>
  <si>
    <t>4.1</t>
  </si>
  <si>
    <t>4.2</t>
  </si>
  <si>
    <t>4.3</t>
  </si>
  <si>
    <t>4.4</t>
  </si>
  <si>
    <t>4.5</t>
  </si>
  <si>
    <t>4.6</t>
  </si>
  <si>
    <t>4.7</t>
  </si>
  <si>
    <t>5.0</t>
  </si>
  <si>
    <t>5.1</t>
  </si>
  <si>
    <t>REFLEX 762 FIELTRO ALUMINIZADO-ANTICONDENSANTE</t>
  </si>
  <si>
    <t xml:space="preserve">LETRAS ACERO INOXIDABLE ALTURA 30 CM </t>
  </si>
  <si>
    <t>(2 MANOS ANTICORROSIVO)</t>
  </si>
  <si>
    <t>(2 MANOS ESMALTE SINTETICO)</t>
  </si>
  <si>
    <t>(2 MANOS ESMALTE AGUA)</t>
  </si>
  <si>
    <t>3.7</t>
  </si>
  <si>
    <t>HABILITACIÓN DE ACCESO PRINCIPAL AREA DE IMAGENOLOGIA</t>
  </si>
  <si>
    <t>CESFAM VIDELA</t>
  </si>
  <si>
    <t xml:space="preserve">NOMBRE Y FIRMA </t>
  </si>
  <si>
    <t>EMPRESA CONTRATISTA</t>
  </si>
  <si>
    <t xml:space="preserve">IDENTIFICAR PLAZO EN CORRIDOS </t>
  </si>
  <si>
    <t>ITEMIZADO OFICIAL</t>
  </si>
  <si>
    <t>PORTAL DE ACCESO 10 - 11</t>
  </si>
  <si>
    <t>PROTECCIONES METALICAS Y PORTON  03 - 04 -05 - 06 -07 - 08 -09</t>
  </si>
  <si>
    <t>1.6</t>
  </si>
  <si>
    <t xml:space="preserve">PRVISION E INSTALACION DE PORCELANATO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</si>
</sst>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[$$-340A]\ #,##0;\-[$$-340A]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87">
    <xf numFmtId="0" fontId="0" fillId="0" borderId="0" xfId="0"/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9" xfId="1" applyFont="1" applyBorder="1" applyAlignment="1">
      <alignment horizontal="left"/>
    </xf>
    <xf numFmtId="0" fontId="7" fillId="0" borderId="15" xfId="1" applyFont="1" applyBorder="1" applyAlignment="1">
      <alignment horizontal="center" vertical="center"/>
    </xf>
    <xf numFmtId="9" fontId="0" fillId="0" borderId="13" xfId="0" applyNumberFormat="1" applyBorder="1" applyAlignment="1">
      <alignment horizontal="center"/>
    </xf>
    <xf numFmtId="0" fontId="0" fillId="0" borderId="20" xfId="0" applyBorder="1"/>
    <xf numFmtId="9" fontId="0" fillId="0" borderId="2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2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1" fontId="4" fillId="4" borderId="10" xfId="1" applyNumberFormat="1" applyFont="1" applyFill="1" applyBorder="1" applyAlignment="1">
      <alignment horizontal="center" vertical="center"/>
    </xf>
    <xf numFmtId="165" fontId="4" fillId="0" borderId="17" xfId="4" applyNumberFormat="1" applyFont="1" applyFill="1" applyBorder="1" applyAlignment="1">
      <alignment horizontal="center" vertical="center"/>
    </xf>
    <xf numFmtId="0" fontId="0" fillId="3" borderId="0" xfId="0" applyFill="1"/>
    <xf numFmtId="0" fontId="8" fillId="6" borderId="13" xfId="0" applyFont="1" applyFill="1" applyBorder="1"/>
    <xf numFmtId="0" fontId="7" fillId="6" borderId="13" xfId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42" fontId="11" fillId="5" borderId="13" xfId="5" applyFont="1" applyFill="1" applyBorder="1" applyAlignment="1">
      <alignment vertical="center"/>
    </xf>
    <xf numFmtId="42" fontId="11" fillId="5" borderId="14" xfId="5" applyFont="1" applyFill="1" applyBorder="1" applyAlignment="1">
      <alignment vertical="center"/>
    </xf>
    <xf numFmtId="42" fontId="11" fillId="3" borderId="13" xfId="5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8" fillId="0" borderId="7" xfId="0" applyFont="1" applyBorder="1"/>
    <xf numFmtId="0" fontId="7" fillId="0" borderId="7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7" fillId="0" borderId="0" xfId="3" applyFont="1" applyAlignment="1">
      <alignment horizontal="center" vertical="center"/>
    </xf>
    <xf numFmtId="165" fontId="4" fillId="0" borderId="29" xfId="4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165" fontId="12" fillId="0" borderId="23" xfId="4" applyNumberFormat="1" applyFont="1" applyFill="1" applyBorder="1" applyAlignment="1">
      <alignment horizontal="center" vertical="center"/>
    </xf>
    <xf numFmtId="165" fontId="12" fillId="0" borderId="28" xfId="4" applyNumberFormat="1" applyFont="1" applyFill="1" applyBorder="1" applyAlignment="1">
      <alignment horizontal="center" vertical="center"/>
    </xf>
    <xf numFmtId="165" fontId="13" fillId="0" borderId="26" xfId="0" applyNumberFormat="1" applyFont="1" applyBorder="1"/>
    <xf numFmtId="165" fontId="14" fillId="0" borderId="19" xfId="0" applyNumberFormat="1" applyFont="1" applyBorder="1"/>
    <xf numFmtId="165" fontId="14" fillId="0" borderId="14" xfId="0" applyNumberFormat="1" applyFont="1" applyBorder="1"/>
    <xf numFmtId="165" fontId="13" fillId="0" borderId="14" xfId="0" applyNumberFormat="1" applyFont="1" applyBorder="1"/>
    <xf numFmtId="165" fontId="13" fillId="0" borderId="18" xfId="0" applyNumberFormat="1" applyFont="1" applyBorder="1"/>
    <xf numFmtId="0" fontId="4" fillId="7" borderId="10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5" fillId="5" borderId="13" xfId="0" applyFont="1" applyFill="1" applyBorder="1"/>
    <xf numFmtId="0" fontId="7" fillId="3" borderId="10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42" fontId="11" fillId="3" borderId="12" xfId="5" applyFont="1" applyFill="1" applyBorder="1" applyAlignment="1">
      <alignment vertical="center"/>
    </xf>
    <xf numFmtId="42" fontId="11" fillId="3" borderId="29" xfId="5" applyFont="1" applyFill="1" applyBorder="1" applyAlignment="1">
      <alignment vertical="center"/>
    </xf>
    <xf numFmtId="0" fontId="7" fillId="0" borderId="20" xfId="1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6" borderId="34" xfId="0" applyFont="1" applyFill="1" applyBorder="1"/>
    <xf numFmtId="42" fontId="11" fillId="3" borderId="23" xfId="5" applyFont="1" applyFill="1" applyBorder="1" applyAlignment="1">
      <alignment vertical="center"/>
    </xf>
    <xf numFmtId="0" fontId="15" fillId="3" borderId="13" xfId="0" applyFont="1" applyFill="1" applyBorder="1"/>
    <xf numFmtId="0" fontId="11" fillId="3" borderId="2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2" fontId="11" fillId="3" borderId="14" xfId="5" applyFont="1" applyFill="1" applyBorder="1" applyAlignment="1">
      <alignment vertical="center"/>
    </xf>
    <xf numFmtId="42" fontId="11" fillId="5" borderId="23" xfId="5" applyFont="1" applyFill="1" applyBorder="1" applyAlignment="1">
      <alignment vertical="center"/>
    </xf>
    <xf numFmtId="0" fontId="15" fillId="5" borderId="11" xfId="0" applyFont="1" applyFill="1" applyBorder="1"/>
    <xf numFmtId="0" fontId="11" fillId="5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7" borderId="29" xfId="1" applyFont="1" applyFill="1" applyBorder="1" applyAlignment="1">
      <alignment horizontal="left" vertical="center"/>
    </xf>
    <xf numFmtId="0" fontId="4" fillId="7" borderId="13" xfId="1" applyFont="1" applyFill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4" fillId="4" borderId="13" xfId="1" applyFont="1" applyFill="1" applyBorder="1" applyAlignment="1">
      <alignment horizontal="left" vertical="center"/>
    </xf>
    <xf numFmtId="0" fontId="4" fillId="4" borderId="27" xfId="1" applyFont="1" applyFill="1" applyBorder="1" applyAlignment="1">
      <alignment horizontal="left" vertical="center"/>
    </xf>
    <xf numFmtId="0" fontId="4" fillId="4" borderId="11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6" xfId="1" applyFont="1" applyBorder="1" applyAlignment="1">
      <alignment horizontal="left"/>
    </xf>
  </cellXfs>
  <cellStyles count="6">
    <cellStyle name="Moneda [0]" xfId="5" builtinId="7"/>
    <cellStyle name="Moneda 2" xfId="2" xr:uid="{00000000-0005-0000-0000-000000000000}"/>
    <cellStyle name="Moneda 3" xfId="4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85725</xdr:rowOff>
    </xdr:from>
    <xdr:to>
      <xdr:col>2</xdr:col>
      <xdr:colOff>0</xdr:colOff>
      <xdr:row>7</xdr:row>
      <xdr:rowOff>129026</xdr:rowOff>
    </xdr:to>
    <xdr:pic>
      <xdr:nvPicPr>
        <xdr:cNvPr id="2" name="Picture 1" descr="logo001">
          <a:extLst>
            <a:ext uri="{FF2B5EF4-FFF2-40B4-BE49-F238E27FC236}">
              <a16:creationId xmlns:a16="http://schemas.microsoft.com/office/drawing/2014/main" id="{140D9323-7C9E-4109-98E6-EB1C5CF2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85725</xdr:rowOff>
    </xdr:from>
    <xdr:to>
      <xdr:col>1</xdr:col>
      <xdr:colOff>695325</xdr:colOff>
      <xdr:row>7</xdr:row>
      <xdr:rowOff>129026</xdr:rowOff>
    </xdr:to>
    <xdr:pic>
      <xdr:nvPicPr>
        <xdr:cNvPr id="3" name="Picture 1" descr="logo001">
          <a:extLst>
            <a:ext uri="{FF2B5EF4-FFF2-40B4-BE49-F238E27FC236}">
              <a16:creationId xmlns:a16="http://schemas.microsoft.com/office/drawing/2014/main" id="{B1A31C8D-AB1B-4344-8E27-08314603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657225"/>
          <a:ext cx="676275" cy="805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35661-9366-4E91-93BE-21E9D7C65C74}">
  <sheetPr>
    <pageSetUpPr fitToPage="1"/>
  </sheetPr>
  <dimension ref="A8:I74"/>
  <sheetViews>
    <sheetView tabSelected="1" zoomScale="80" zoomScaleNormal="80" workbookViewId="0">
      <selection activeCell="C10" sqref="C10:G10"/>
    </sheetView>
  </sheetViews>
  <sheetFormatPr baseColWidth="10" defaultRowHeight="15" x14ac:dyDescent="0.25"/>
  <cols>
    <col min="3" max="3" width="81.7109375" customWidth="1"/>
    <col min="4" max="5" width="11.140625" customWidth="1"/>
    <col min="6" max="6" width="13.85546875" bestFit="1" customWidth="1"/>
    <col min="7" max="7" width="14.140625" bestFit="1" customWidth="1"/>
  </cols>
  <sheetData>
    <row r="8" spans="2:7" ht="15.75" thickBot="1" x14ac:dyDescent="0.3"/>
    <row r="9" spans="2:7" ht="21" thickBot="1" x14ac:dyDescent="0.35">
      <c r="B9" s="76" t="s">
        <v>114</v>
      </c>
      <c r="C9" s="77"/>
      <c r="D9" s="77"/>
      <c r="E9" s="77"/>
      <c r="F9" s="77"/>
      <c r="G9" s="78"/>
    </row>
    <row r="10" spans="2:7" x14ac:dyDescent="0.25">
      <c r="B10" s="1" t="s">
        <v>0</v>
      </c>
      <c r="C10" s="81" t="s">
        <v>109</v>
      </c>
      <c r="D10" s="81"/>
      <c r="E10" s="81"/>
      <c r="F10" s="81"/>
      <c r="G10" s="82"/>
    </row>
    <row r="11" spans="2:7" x14ac:dyDescent="0.25">
      <c r="B11" s="2" t="s">
        <v>1</v>
      </c>
      <c r="C11" s="83" t="s">
        <v>109</v>
      </c>
      <c r="D11" s="83"/>
      <c r="E11" s="83"/>
      <c r="F11" s="83"/>
      <c r="G11" s="84"/>
    </row>
    <row r="12" spans="2:7" x14ac:dyDescent="0.25">
      <c r="B12" s="2" t="s">
        <v>2</v>
      </c>
      <c r="C12" s="83" t="s">
        <v>110</v>
      </c>
      <c r="D12" s="83"/>
      <c r="E12" s="83"/>
      <c r="F12" s="83"/>
      <c r="G12" s="84"/>
    </row>
    <row r="13" spans="2:7" x14ac:dyDescent="0.25">
      <c r="B13" s="2" t="s">
        <v>3</v>
      </c>
      <c r="C13" s="85"/>
      <c r="D13" s="85"/>
      <c r="E13" s="85"/>
      <c r="F13" s="85"/>
      <c r="G13" s="86"/>
    </row>
    <row r="14" spans="2:7" ht="15.75" thickBot="1" x14ac:dyDescent="0.3">
      <c r="B14" s="3" t="s">
        <v>4</v>
      </c>
      <c r="C14" s="79" t="s">
        <v>113</v>
      </c>
      <c r="D14" s="79"/>
      <c r="E14" s="79"/>
      <c r="F14" s="79"/>
      <c r="G14" s="80"/>
    </row>
    <row r="15" spans="2:7" x14ac:dyDescent="0.25">
      <c r="B15" s="12" t="s">
        <v>5</v>
      </c>
      <c r="C15" s="13" t="s">
        <v>54</v>
      </c>
      <c r="D15" s="13" t="s">
        <v>6</v>
      </c>
      <c r="E15" s="13" t="s">
        <v>7</v>
      </c>
      <c r="F15" s="13" t="s">
        <v>8</v>
      </c>
      <c r="G15" s="14" t="s">
        <v>9</v>
      </c>
    </row>
    <row r="16" spans="2:7" x14ac:dyDescent="0.25">
      <c r="B16" s="40" t="s">
        <v>10</v>
      </c>
      <c r="C16" s="62" t="s">
        <v>55</v>
      </c>
      <c r="D16" s="62"/>
      <c r="E16" s="62"/>
      <c r="F16" s="63"/>
      <c r="G16" s="63"/>
    </row>
    <row r="17" spans="2:9" ht="15.75" x14ac:dyDescent="0.25">
      <c r="B17" s="42" t="s">
        <v>11</v>
      </c>
      <c r="C17" s="43" t="s">
        <v>39</v>
      </c>
      <c r="D17" s="41" t="s">
        <v>25</v>
      </c>
      <c r="E17" s="20">
        <v>6.9</v>
      </c>
      <c r="F17" s="21"/>
      <c r="G17" s="22">
        <f t="shared" ref="G17:G22" si="0">E17*F17</f>
        <v>0</v>
      </c>
    </row>
    <row r="18" spans="2:9" ht="15.75" x14ac:dyDescent="0.25">
      <c r="B18" s="42" t="s">
        <v>12</v>
      </c>
      <c r="C18" s="43" t="s">
        <v>40</v>
      </c>
      <c r="D18" s="41" t="s">
        <v>44</v>
      </c>
      <c r="E18" s="20">
        <v>17</v>
      </c>
      <c r="F18" s="21"/>
      <c r="G18" s="22">
        <f t="shared" si="0"/>
        <v>0</v>
      </c>
    </row>
    <row r="19" spans="2:9" ht="15.75" x14ac:dyDescent="0.25">
      <c r="B19" s="42" t="s">
        <v>27</v>
      </c>
      <c r="C19" s="43" t="s">
        <v>41</v>
      </c>
      <c r="D19" s="41" t="s">
        <v>25</v>
      </c>
      <c r="E19" s="20">
        <v>60</v>
      </c>
      <c r="F19" s="21"/>
      <c r="G19" s="22">
        <f t="shared" si="0"/>
        <v>0</v>
      </c>
      <c r="I19" t="s">
        <v>57</v>
      </c>
    </row>
    <row r="20" spans="2:9" ht="15.75" x14ac:dyDescent="0.25">
      <c r="B20" s="42" t="s">
        <v>28</v>
      </c>
      <c r="C20" s="43" t="s">
        <v>42</v>
      </c>
      <c r="D20" s="41" t="s">
        <v>25</v>
      </c>
      <c r="E20" s="20">
        <v>60</v>
      </c>
      <c r="F20" s="21"/>
      <c r="G20" s="22">
        <f t="shared" si="0"/>
        <v>0</v>
      </c>
    </row>
    <row r="21" spans="2:9" ht="15.75" x14ac:dyDescent="0.25">
      <c r="B21" s="42" t="s">
        <v>29</v>
      </c>
      <c r="C21" s="43" t="s">
        <v>43</v>
      </c>
      <c r="D21" s="41" t="s">
        <v>25</v>
      </c>
      <c r="E21" s="20">
        <v>6.9</v>
      </c>
      <c r="F21" s="21"/>
      <c r="G21" s="22">
        <f t="shared" si="0"/>
        <v>0</v>
      </c>
    </row>
    <row r="22" spans="2:9" ht="15.75" x14ac:dyDescent="0.25">
      <c r="B22" s="61" t="s">
        <v>117</v>
      </c>
      <c r="C22" s="59" t="s">
        <v>118</v>
      </c>
      <c r="D22" s="41" t="s">
        <v>25</v>
      </c>
      <c r="E22" s="60">
        <v>60</v>
      </c>
      <c r="F22" s="21"/>
      <c r="G22" s="58">
        <f t="shared" si="0"/>
        <v>0</v>
      </c>
    </row>
    <row r="23" spans="2:9" ht="15.75" x14ac:dyDescent="0.25">
      <c r="B23" s="10"/>
      <c r="C23" s="28"/>
      <c r="D23" s="29"/>
      <c r="E23" s="29"/>
      <c r="F23" s="30" t="s">
        <v>9</v>
      </c>
      <c r="G23" s="33">
        <f>G17+G18+G19+G20+G21+G22</f>
        <v>0</v>
      </c>
    </row>
    <row r="24" spans="2:9" x14ac:dyDescent="0.25">
      <c r="B24" s="15" t="s">
        <v>13</v>
      </c>
      <c r="C24" s="70" t="s">
        <v>116</v>
      </c>
      <c r="D24" s="70"/>
      <c r="E24" s="70"/>
      <c r="F24" s="70"/>
      <c r="G24" s="70"/>
    </row>
    <row r="25" spans="2:9" ht="15.75" x14ac:dyDescent="0.25">
      <c r="B25" s="42" t="s">
        <v>14</v>
      </c>
      <c r="C25" s="43" t="s">
        <v>40</v>
      </c>
      <c r="D25" s="41" t="s">
        <v>44</v>
      </c>
      <c r="E25" s="20">
        <v>0.17</v>
      </c>
      <c r="F25" s="21"/>
      <c r="G25" s="22">
        <f t="shared" ref="G25:G45" si="1">E25*F25</f>
        <v>0</v>
      </c>
    </row>
    <row r="26" spans="2:9" ht="15.75" x14ac:dyDescent="0.25">
      <c r="B26" s="42" t="s">
        <v>22</v>
      </c>
      <c r="C26" s="43" t="s">
        <v>41</v>
      </c>
      <c r="D26" s="41" t="s">
        <v>25</v>
      </c>
      <c r="E26" s="20">
        <v>0.3</v>
      </c>
      <c r="F26" s="21"/>
      <c r="G26" s="22">
        <f t="shared" si="1"/>
        <v>0</v>
      </c>
      <c r="I26" t="s">
        <v>57</v>
      </c>
    </row>
    <row r="27" spans="2:9" ht="15.75" x14ac:dyDescent="0.25">
      <c r="B27" s="42" t="s">
        <v>23</v>
      </c>
      <c r="C27" s="43" t="s">
        <v>42</v>
      </c>
      <c r="D27" s="24" t="s">
        <v>38</v>
      </c>
      <c r="E27" s="20">
        <v>0.3</v>
      </c>
      <c r="F27" s="21"/>
      <c r="G27" s="22">
        <f t="shared" si="1"/>
        <v>0</v>
      </c>
    </row>
    <row r="28" spans="2:9" ht="15.75" x14ac:dyDescent="0.25">
      <c r="B28" s="42" t="s">
        <v>24</v>
      </c>
      <c r="C28" s="43" t="s">
        <v>65</v>
      </c>
      <c r="D28" s="24" t="s">
        <v>66</v>
      </c>
      <c r="E28" s="20">
        <v>1</v>
      </c>
      <c r="F28" s="21"/>
      <c r="G28" s="22">
        <f t="shared" si="1"/>
        <v>0</v>
      </c>
    </row>
    <row r="29" spans="2:9" ht="15.75" x14ac:dyDescent="0.25">
      <c r="B29" s="42" t="s">
        <v>30</v>
      </c>
      <c r="C29" s="43" t="s">
        <v>67</v>
      </c>
      <c r="D29" s="24" t="s">
        <v>26</v>
      </c>
      <c r="E29" s="20">
        <v>4.22</v>
      </c>
      <c r="F29" s="21"/>
      <c r="G29" s="22">
        <f t="shared" si="1"/>
        <v>0</v>
      </c>
    </row>
    <row r="30" spans="2:9" s="17" customFormat="1" ht="15.75" x14ac:dyDescent="0.25">
      <c r="B30" s="42" t="s">
        <v>31</v>
      </c>
      <c r="C30" s="18" t="s">
        <v>68</v>
      </c>
      <c r="D30" s="45" t="s">
        <v>26</v>
      </c>
      <c r="E30" s="20">
        <v>9.61</v>
      </c>
      <c r="F30" s="21"/>
      <c r="G30" s="22">
        <f t="shared" si="1"/>
        <v>0</v>
      </c>
    </row>
    <row r="31" spans="2:9" s="17" customFormat="1" ht="15.75" x14ac:dyDescent="0.25">
      <c r="B31" s="42" t="s">
        <v>32</v>
      </c>
      <c r="C31" s="18" t="s">
        <v>39</v>
      </c>
      <c r="D31" s="45" t="s">
        <v>25</v>
      </c>
      <c r="E31" s="20">
        <v>13</v>
      </c>
      <c r="F31" s="21"/>
      <c r="G31" s="22">
        <f t="shared" si="1"/>
        <v>0</v>
      </c>
    </row>
    <row r="32" spans="2:9" s="17" customFormat="1" ht="15.75" x14ac:dyDescent="0.25">
      <c r="B32" s="42" t="s">
        <v>33</v>
      </c>
      <c r="C32" s="18" t="s">
        <v>69</v>
      </c>
      <c r="D32" s="45" t="s">
        <v>26</v>
      </c>
      <c r="E32" s="20">
        <v>38.44</v>
      </c>
      <c r="F32" s="21"/>
      <c r="G32" s="22">
        <f t="shared" si="1"/>
        <v>0</v>
      </c>
    </row>
    <row r="33" spans="1:7" s="17" customFormat="1" ht="15.75" x14ac:dyDescent="0.25">
      <c r="B33" s="42" t="s">
        <v>51</v>
      </c>
      <c r="C33" s="18" t="s">
        <v>70</v>
      </c>
      <c r="D33" s="45" t="s">
        <v>26</v>
      </c>
      <c r="E33" s="20">
        <v>74.959999999999994</v>
      </c>
      <c r="F33" s="21"/>
      <c r="G33" s="22">
        <f t="shared" si="1"/>
        <v>0</v>
      </c>
    </row>
    <row r="34" spans="1:7" s="17" customFormat="1" ht="15.75" x14ac:dyDescent="0.25">
      <c r="B34" s="42" t="s">
        <v>52</v>
      </c>
      <c r="C34" s="18" t="s">
        <v>71</v>
      </c>
      <c r="D34" s="45" t="s">
        <v>44</v>
      </c>
      <c r="E34" s="20">
        <v>3.36</v>
      </c>
      <c r="F34" s="21"/>
      <c r="G34" s="22">
        <f t="shared" si="1"/>
        <v>0</v>
      </c>
    </row>
    <row r="35" spans="1:7" s="17" customFormat="1" ht="15.75" x14ac:dyDescent="0.25">
      <c r="B35" s="42" t="s">
        <v>53</v>
      </c>
      <c r="C35" s="54" t="s">
        <v>56</v>
      </c>
      <c r="D35" s="55" t="s">
        <v>25</v>
      </c>
      <c r="E35" s="56">
        <v>10.65</v>
      </c>
      <c r="F35" s="23"/>
      <c r="G35" s="57">
        <f t="shared" si="1"/>
        <v>0</v>
      </c>
    </row>
    <row r="36" spans="1:7" ht="15.75" x14ac:dyDescent="0.25">
      <c r="B36" s="42" t="s">
        <v>72</v>
      </c>
      <c r="C36" s="43" t="s">
        <v>58</v>
      </c>
      <c r="D36" s="24" t="s">
        <v>25</v>
      </c>
      <c r="E36" s="20">
        <v>37.229999999999997</v>
      </c>
      <c r="F36" s="21"/>
      <c r="G36" s="22">
        <f t="shared" si="1"/>
        <v>0</v>
      </c>
    </row>
    <row r="37" spans="1:7" ht="15.75" x14ac:dyDescent="0.25">
      <c r="B37" s="42" t="s">
        <v>73</v>
      </c>
      <c r="C37" s="18" t="s">
        <v>59</v>
      </c>
      <c r="D37" s="24" t="s">
        <v>26</v>
      </c>
      <c r="E37" s="20">
        <f>12+21.3+41.4+9.9+6.72</f>
        <v>91.32</v>
      </c>
      <c r="F37" s="21"/>
      <c r="G37" s="22">
        <f t="shared" si="1"/>
        <v>0</v>
      </c>
    </row>
    <row r="38" spans="1:7" ht="15.75" x14ac:dyDescent="0.25">
      <c r="B38" s="42" t="s">
        <v>74</v>
      </c>
      <c r="C38" s="18" t="s">
        <v>60</v>
      </c>
      <c r="D38" s="24" t="s">
        <v>26</v>
      </c>
      <c r="E38" s="20">
        <f>168+36</f>
        <v>204</v>
      </c>
      <c r="F38" s="23"/>
      <c r="G38" s="22">
        <f t="shared" si="1"/>
        <v>0</v>
      </c>
    </row>
    <row r="39" spans="1:7" ht="15.75" x14ac:dyDescent="0.25">
      <c r="B39" s="42" t="s">
        <v>75</v>
      </c>
      <c r="C39" s="18" t="s">
        <v>61</v>
      </c>
      <c r="D39" s="24" t="s">
        <v>26</v>
      </c>
      <c r="E39" s="20">
        <v>4.05</v>
      </c>
      <c r="F39" s="23"/>
      <c r="G39" s="22">
        <f t="shared" si="1"/>
        <v>0</v>
      </c>
    </row>
    <row r="40" spans="1:7" ht="15.75" x14ac:dyDescent="0.25">
      <c r="B40" s="42" t="s">
        <v>76</v>
      </c>
      <c r="C40" s="18" t="s">
        <v>105</v>
      </c>
      <c r="D40" s="24" t="s">
        <v>25</v>
      </c>
      <c r="E40" s="20">
        <v>61</v>
      </c>
      <c r="F40" s="23"/>
      <c r="G40" s="22">
        <f t="shared" si="1"/>
        <v>0</v>
      </c>
    </row>
    <row r="41" spans="1:7" s="17" customFormat="1" ht="15.75" x14ac:dyDescent="0.25">
      <c r="B41" s="42" t="s">
        <v>77</v>
      </c>
      <c r="C41" s="18" t="s">
        <v>106</v>
      </c>
      <c r="D41" s="45" t="s">
        <v>6</v>
      </c>
      <c r="E41" s="20">
        <v>61</v>
      </c>
      <c r="F41" s="23"/>
      <c r="G41" s="22">
        <f t="shared" si="1"/>
        <v>0</v>
      </c>
    </row>
    <row r="42" spans="1:7" s="17" customFormat="1" ht="15.75" x14ac:dyDescent="0.25">
      <c r="A42" s="17" t="s">
        <v>57</v>
      </c>
      <c r="B42" s="42" t="s">
        <v>77</v>
      </c>
      <c r="C42" s="18" t="s">
        <v>107</v>
      </c>
      <c r="D42" s="45" t="s">
        <v>25</v>
      </c>
      <c r="E42" s="20">
        <v>107</v>
      </c>
      <c r="F42" s="23"/>
      <c r="G42" s="22">
        <f t="shared" ref="G42" si="2">E42*F42</f>
        <v>0</v>
      </c>
    </row>
    <row r="43" spans="1:7" ht="15.75" x14ac:dyDescent="0.25">
      <c r="B43" s="42" t="s">
        <v>78</v>
      </c>
      <c r="C43" s="49" t="s">
        <v>62</v>
      </c>
      <c r="D43" s="45" t="s">
        <v>6</v>
      </c>
      <c r="E43" s="20">
        <v>6</v>
      </c>
      <c r="F43" s="23"/>
      <c r="G43" s="22">
        <f t="shared" si="1"/>
        <v>0</v>
      </c>
    </row>
    <row r="44" spans="1:7" ht="15.75" x14ac:dyDescent="0.25">
      <c r="B44" s="42" t="s">
        <v>79</v>
      </c>
      <c r="C44" s="49" t="s">
        <v>63</v>
      </c>
      <c r="D44" s="45" t="s">
        <v>6</v>
      </c>
      <c r="E44" s="20">
        <v>1</v>
      </c>
      <c r="F44" s="23"/>
      <c r="G44" s="22">
        <f t="shared" si="1"/>
        <v>0</v>
      </c>
    </row>
    <row r="45" spans="1:7" ht="15.75" x14ac:dyDescent="0.25">
      <c r="B45" s="42" t="s">
        <v>80</v>
      </c>
      <c r="C45" s="50" t="s">
        <v>64</v>
      </c>
      <c r="D45" s="45" t="s">
        <v>6</v>
      </c>
      <c r="E45" s="20">
        <v>18</v>
      </c>
      <c r="F45" s="23"/>
      <c r="G45" s="22">
        <f t="shared" si="1"/>
        <v>0</v>
      </c>
    </row>
    <row r="46" spans="1:7" ht="15.75" x14ac:dyDescent="0.25">
      <c r="B46" s="48"/>
      <c r="C46" s="74"/>
      <c r="D46" s="74"/>
      <c r="E46" s="75"/>
      <c r="F46" s="30" t="s">
        <v>9</v>
      </c>
      <c r="G46" s="33">
        <f>G25+G26+G27+G28+G29+G30+G31+G32+G33+G34+G35+G36+G37+G38+G39+G40+G41+G42+G43+G44+G45</f>
        <v>0</v>
      </c>
    </row>
    <row r="47" spans="1:7" x14ac:dyDescent="0.25">
      <c r="B47" s="15" t="s">
        <v>35</v>
      </c>
      <c r="C47" s="71" t="s">
        <v>115</v>
      </c>
      <c r="D47" s="72"/>
      <c r="E47" s="72"/>
      <c r="F47" s="72"/>
      <c r="G47" s="73"/>
    </row>
    <row r="48" spans="1:7" s="17" customFormat="1" ht="15.75" x14ac:dyDescent="0.25">
      <c r="B48" s="44" t="s">
        <v>34</v>
      </c>
      <c r="C48" s="18" t="s">
        <v>81</v>
      </c>
      <c r="D48" s="45" t="s">
        <v>6</v>
      </c>
      <c r="E48" s="20">
        <v>7.02</v>
      </c>
      <c r="F48" s="23"/>
      <c r="G48" s="46">
        <f>E48*F48</f>
        <v>0</v>
      </c>
    </row>
    <row r="49" spans="2:7" ht="15.75" x14ac:dyDescent="0.25">
      <c r="B49" s="44" t="s">
        <v>88</v>
      </c>
      <c r="C49" s="51" t="s">
        <v>82</v>
      </c>
      <c r="D49" s="45" t="s">
        <v>26</v>
      </c>
      <c r="E49" s="20">
        <v>244</v>
      </c>
      <c r="F49" s="23"/>
      <c r="G49" s="46">
        <f>E49*F49</f>
        <v>0</v>
      </c>
    </row>
    <row r="50" spans="2:7" ht="15.75" x14ac:dyDescent="0.25">
      <c r="B50" s="44" t="s">
        <v>89</v>
      </c>
      <c r="C50" s="51" t="s">
        <v>83</v>
      </c>
      <c r="D50" s="45" t="s">
        <v>26</v>
      </c>
      <c r="E50" s="20">
        <v>56.58</v>
      </c>
      <c r="F50" s="23"/>
      <c r="G50" s="46">
        <f t="shared" ref="G50:G54" si="3">E50*F50</f>
        <v>0</v>
      </c>
    </row>
    <row r="51" spans="2:7" ht="15.75" x14ac:dyDescent="0.25">
      <c r="B51" s="44" t="s">
        <v>90</v>
      </c>
      <c r="C51" s="51" t="s">
        <v>85</v>
      </c>
      <c r="D51" s="45" t="s">
        <v>25</v>
      </c>
      <c r="E51" s="20">
        <v>35</v>
      </c>
      <c r="F51" s="23"/>
      <c r="G51" s="46">
        <f t="shared" si="3"/>
        <v>0</v>
      </c>
    </row>
    <row r="52" spans="2:7" ht="15.75" x14ac:dyDescent="0.25">
      <c r="B52" s="44" t="s">
        <v>91</v>
      </c>
      <c r="C52" s="51" t="s">
        <v>103</v>
      </c>
      <c r="D52" s="45" t="s">
        <v>25</v>
      </c>
      <c r="E52" s="20">
        <v>35</v>
      </c>
      <c r="F52" s="23"/>
      <c r="G52" s="46">
        <f t="shared" si="3"/>
        <v>0</v>
      </c>
    </row>
    <row r="53" spans="2:7" ht="15.75" x14ac:dyDescent="0.25">
      <c r="B53" s="44" t="s">
        <v>92</v>
      </c>
      <c r="C53" s="51" t="s">
        <v>84</v>
      </c>
      <c r="D53" s="45" t="s">
        <v>25</v>
      </c>
      <c r="E53" s="20">
        <v>35</v>
      </c>
      <c r="F53" s="23"/>
      <c r="G53" s="46">
        <f t="shared" si="3"/>
        <v>0</v>
      </c>
    </row>
    <row r="54" spans="2:7" ht="15.75" x14ac:dyDescent="0.25">
      <c r="B54" s="44" t="s">
        <v>108</v>
      </c>
      <c r="C54" s="49" t="s">
        <v>104</v>
      </c>
      <c r="D54" s="45" t="s">
        <v>38</v>
      </c>
      <c r="E54" s="20">
        <v>1</v>
      </c>
      <c r="F54" s="47"/>
      <c r="G54" s="53">
        <f t="shared" si="3"/>
        <v>0</v>
      </c>
    </row>
    <row r="55" spans="2:7" ht="15.75" x14ac:dyDescent="0.25">
      <c r="B55" s="48"/>
      <c r="C55" s="74"/>
      <c r="D55" s="74"/>
      <c r="E55" s="75"/>
      <c r="F55" s="30" t="s">
        <v>9</v>
      </c>
      <c r="G55" s="33">
        <f>G48+G49+G50+G51+G52+G53+G54</f>
        <v>0</v>
      </c>
    </row>
    <row r="56" spans="2:7" x14ac:dyDescent="0.25">
      <c r="B56" s="15" t="s">
        <v>93</v>
      </c>
      <c r="C56" s="71" t="s">
        <v>86</v>
      </c>
      <c r="D56" s="72"/>
      <c r="E56" s="72"/>
      <c r="F56" s="72"/>
      <c r="G56" s="73"/>
    </row>
    <row r="57" spans="2:7" s="17" customFormat="1" ht="15.75" x14ac:dyDescent="0.25">
      <c r="B57" s="44" t="s">
        <v>94</v>
      </c>
      <c r="C57" s="52" t="s">
        <v>46</v>
      </c>
      <c r="D57" s="45" t="s">
        <v>6</v>
      </c>
      <c r="E57" s="20">
        <v>3</v>
      </c>
      <c r="F57" s="23"/>
      <c r="G57" s="46">
        <f>E57*F57</f>
        <v>0</v>
      </c>
    </row>
    <row r="58" spans="2:7" s="17" customFormat="1" ht="15.75" x14ac:dyDescent="0.25">
      <c r="B58" s="44" t="s">
        <v>95</v>
      </c>
      <c r="C58" s="18" t="s">
        <v>45</v>
      </c>
      <c r="D58" s="45" t="s">
        <v>6</v>
      </c>
      <c r="E58" s="20">
        <v>5</v>
      </c>
      <c r="F58" s="23"/>
      <c r="G58" s="46">
        <f t="shared" ref="G58:G62" si="4">E58*F58</f>
        <v>0</v>
      </c>
    </row>
    <row r="59" spans="2:7" s="17" customFormat="1" ht="15.75" x14ac:dyDescent="0.25">
      <c r="B59" s="44" t="s">
        <v>96</v>
      </c>
      <c r="C59" s="18" t="s">
        <v>47</v>
      </c>
      <c r="D59" s="45" t="s">
        <v>6</v>
      </c>
      <c r="E59" s="20">
        <v>1</v>
      </c>
      <c r="F59" s="23"/>
      <c r="G59" s="46">
        <f t="shared" si="4"/>
        <v>0</v>
      </c>
    </row>
    <row r="60" spans="2:7" s="17" customFormat="1" ht="15.75" x14ac:dyDescent="0.25">
      <c r="B60" s="44" t="s">
        <v>97</v>
      </c>
      <c r="C60" s="18" t="s">
        <v>48</v>
      </c>
      <c r="D60" s="45" t="s">
        <v>26</v>
      </c>
      <c r="E60" s="20">
        <v>60</v>
      </c>
      <c r="F60" s="23"/>
      <c r="G60" s="46">
        <f t="shared" si="4"/>
        <v>0</v>
      </c>
    </row>
    <row r="61" spans="2:7" s="17" customFormat="1" ht="15.75" x14ac:dyDescent="0.25">
      <c r="B61" s="44" t="s">
        <v>98</v>
      </c>
      <c r="C61" s="18" t="s">
        <v>49</v>
      </c>
      <c r="D61" s="45" t="s">
        <v>26</v>
      </c>
      <c r="E61" s="20">
        <v>25</v>
      </c>
      <c r="F61" s="23"/>
      <c r="G61" s="46">
        <f t="shared" si="4"/>
        <v>0</v>
      </c>
    </row>
    <row r="62" spans="2:7" s="17" customFormat="1" ht="15.75" x14ac:dyDescent="0.25">
      <c r="B62" s="44" t="s">
        <v>99</v>
      </c>
      <c r="C62" s="18" t="s">
        <v>50</v>
      </c>
      <c r="D62" s="45" t="s">
        <v>6</v>
      </c>
      <c r="E62" s="20">
        <v>2</v>
      </c>
      <c r="F62" s="23"/>
      <c r="G62" s="46">
        <f t="shared" si="4"/>
        <v>0</v>
      </c>
    </row>
    <row r="63" spans="2:7" s="17" customFormat="1" ht="15.75" x14ac:dyDescent="0.25">
      <c r="B63" s="44" t="s">
        <v>100</v>
      </c>
      <c r="C63" s="18" t="s">
        <v>87</v>
      </c>
      <c r="D63" s="19" t="s">
        <v>6</v>
      </c>
      <c r="E63" s="20">
        <v>3</v>
      </c>
      <c r="F63" s="23"/>
      <c r="G63" s="46">
        <f>E63*F63</f>
        <v>0</v>
      </c>
    </row>
    <row r="64" spans="2:7" ht="15.75" x14ac:dyDescent="0.25">
      <c r="B64" s="10"/>
      <c r="C64" s="28"/>
      <c r="D64" s="29"/>
      <c r="E64" s="29"/>
      <c r="F64" s="30" t="s">
        <v>9</v>
      </c>
      <c r="G64" s="33">
        <f>G41+G57+G58+G59+G60+G61+G62+G63</f>
        <v>0</v>
      </c>
    </row>
    <row r="65" spans="2:7" x14ac:dyDescent="0.25">
      <c r="B65" s="15" t="s">
        <v>101</v>
      </c>
      <c r="C65" s="71" t="s">
        <v>36</v>
      </c>
      <c r="D65" s="72"/>
      <c r="E65" s="72"/>
      <c r="F65" s="72"/>
      <c r="G65" s="73"/>
    </row>
    <row r="66" spans="2:7" ht="15.75" x14ac:dyDescent="0.25">
      <c r="B66" s="10" t="s">
        <v>102</v>
      </c>
      <c r="C66" s="18" t="s">
        <v>37</v>
      </c>
      <c r="D66" s="20" t="s">
        <v>38</v>
      </c>
      <c r="E66" s="20">
        <v>1</v>
      </c>
      <c r="F66" s="21"/>
      <c r="G66" s="22">
        <f>E66*F66</f>
        <v>0</v>
      </c>
    </row>
    <row r="67" spans="2:7" ht="16.5" thickBot="1" x14ac:dyDescent="0.3">
      <c r="B67" s="4"/>
      <c r="C67" s="25"/>
      <c r="D67" s="26"/>
      <c r="E67" s="26"/>
      <c r="F67" s="16" t="s">
        <v>9</v>
      </c>
      <c r="G67" s="34">
        <f>G66</f>
        <v>0</v>
      </c>
    </row>
    <row r="68" spans="2:7" ht="15.75" x14ac:dyDescent="0.25">
      <c r="E68" s="66" t="s">
        <v>15</v>
      </c>
      <c r="F68" s="67"/>
      <c r="G68" s="35">
        <f>G23+G46+G55+G64+G67</f>
        <v>0</v>
      </c>
    </row>
    <row r="69" spans="2:7" ht="15.75" x14ac:dyDescent="0.25">
      <c r="E69" s="31" t="s">
        <v>19</v>
      </c>
      <c r="F69" s="32">
        <v>0</v>
      </c>
      <c r="G69" s="36">
        <f>G68*F69</f>
        <v>0</v>
      </c>
    </row>
    <row r="70" spans="2:7" ht="15.75" x14ac:dyDescent="0.25">
      <c r="E70" s="11" t="s">
        <v>20</v>
      </c>
      <c r="F70" s="5">
        <v>0</v>
      </c>
      <c r="G70" s="37">
        <f>G68*F70</f>
        <v>0</v>
      </c>
    </row>
    <row r="71" spans="2:7" ht="15.75" x14ac:dyDescent="0.25">
      <c r="E71" s="68" t="s">
        <v>16</v>
      </c>
      <c r="F71" s="69"/>
      <c r="G71" s="38">
        <f>G68+G69+G70</f>
        <v>0</v>
      </c>
    </row>
    <row r="72" spans="2:7" ht="15.75" x14ac:dyDescent="0.25">
      <c r="C72" s="27" t="s">
        <v>21</v>
      </c>
      <c r="E72" s="6" t="s">
        <v>17</v>
      </c>
      <c r="F72" s="7">
        <v>0.19</v>
      </c>
      <c r="G72" s="37">
        <f>G71*F72</f>
        <v>0</v>
      </c>
    </row>
    <row r="73" spans="2:7" ht="16.5" thickBot="1" x14ac:dyDescent="0.3">
      <c r="C73" s="8" t="s">
        <v>111</v>
      </c>
      <c r="E73" s="64" t="s">
        <v>18</v>
      </c>
      <c r="F73" s="65"/>
      <c r="G73" s="39">
        <f>G71+G72</f>
        <v>0</v>
      </c>
    </row>
    <row r="74" spans="2:7" x14ac:dyDescent="0.25">
      <c r="C74" s="9" t="s">
        <v>112</v>
      </c>
    </row>
  </sheetData>
  <mergeCells count="16">
    <mergeCell ref="B9:G9"/>
    <mergeCell ref="C14:G14"/>
    <mergeCell ref="C10:G10"/>
    <mergeCell ref="C11:G11"/>
    <mergeCell ref="C12:G12"/>
    <mergeCell ref="C13:G13"/>
    <mergeCell ref="C16:G16"/>
    <mergeCell ref="E73:F73"/>
    <mergeCell ref="E68:F68"/>
    <mergeCell ref="E71:F71"/>
    <mergeCell ref="C24:G24"/>
    <mergeCell ref="C65:G65"/>
    <mergeCell ref="C46:E46"/>
    <mergeCell ref="C47:G47"/>
    <mergeCell ref="C55:E55"/>
    <mergeCell ref="C56:G56"/>
  </mergeCells>
  <phoneticPr fontId="9" type="noConversion"/>
  <printOptions horizontalCentered="1"/>
  <pageMargins left="0" right="0" top="0.19685039370078741" bottom="0" header="0.31496062992125984" footer="0.31496062992125984"/>
  <pageSetup paperSize="256" scale="3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ITEMIZADO OFICIAL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Arquitectura</cp:lastModifiedBy>
  <cp:lastPrinted>2022-09-26T15:58:44Z</cp:lastPrinted>
  <dcterms:created xsi:type="dcterms:W3CDTF">2019-02-01T16:01:49Z</dcterms:created>
  <dcterms:modified xsi:type="dcterms:W3CDTF">2023-05-03T17:53:34Z</dcterms:modified>
</cp:coreProperties>
</file>